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мета" sheetId="1" r:id="rId4"/>
  </sheets>
  <definedNames/>
  <calcPr/>
</workbook>
</file>

<file path=xl/sharedStrings.xml><?xml version="1.0" encoding="utf-8"?>
<sst xmlns="http://schemas.openxmlformats.org/spreadsheetml/2006/main" count="77" uniqueCount="58">
  <si>
    <t>Смета</t>
  </si>
  <si>
    <t>на ремонт квартиры площадью 45 кв. м.</t>
  </si>
  <si>
    <t>№ п/п</t>
  </si>
  <si>
    <t>Наименование работ</t>
  </si>
  <si>
    <t>Ед. изм.</t>
  </si>
  <si>
    <t>Кол-во</t>
  </si>
  <si>
    <t>Цена</t>
  </si>
  <si>
    <t>Стоимость</t>
  </si>
  <si>
    <t>1</t>
  </si>
  <si>
    <t>Стяжка пола</t>
  </si>
  <si>
    <t>м2</t>
  </si>
  <si>
    <t>2</t>
  </si>
  <si>
    <t>Наливной пол</t>
  </si>
  <si>
    <t>3</t>
  </si>
  <si>
    <t>Монтаж плитки пол</t>
  </si>
  <si>
    <t>4</t>
  </si>
  <si>
    <t>Монтаж короба ГКЛ</t>
  </si>
  <si>
    <t>5</t>
  </si>
  <si>
    <t>Штукатурка стен по маякам</t>
  </si>
  <si>
    <t>6</t>
  </si>
  <si>
    <t>Шпатлёвка стен</t>
  </si>
  <si>
    <t>7</t>
  </si>
  <si>
    <t>Шкурение стен после шпаклевания</t>
  </si>
  <si>
    <t>8</t>
  </si>
  <si>
    <t>Грунтовка стен</t>
  </si>
  <si>
    <t>9</t>
  </si>
  <si>
    <t>Оклейка стен обоями</t>
  </si>
  <si>
    <t>10</t>
  </si>
  <si>
    <t>Установка подоконника и откосов окна</t>
  </si>
  <si>
    <t>шт</t>
  </si>
  <si>
    <t>11</t>
  </si>
  <si>
    <t>Штукатурка, шпатлёвка откоса входной двери, проёма в зал</t>
  </si>
  <si>
    <t>12</t>
  </si>
  <si>
    <t>Уменьшение проёма в гардербную</t>
  </si>
  <si>
    <t>13</t>
  </si>
  <si>
    <t>Монтаж плитки на стены в ванной</t>
  </si>
  <si>
    <t>14</t>
  </si>
  <si>
    <t>Сантехника (монтаж монолитного поддона, мозаика, монтаж трапа в душевой, душа, установка стиральной машины, раковины, унитаза, монтаж дверок душевой кабины)</t>
  </si>
  <si>
    <t>15</t>
  </si>
  <si>
    <t>Снабжение материалами, доставка, подъём материала</t>
  </si>
  <si>
    <t>16</t>
  </si>
  <si>
    <t>Вынос мусора</t>
  </si>
  <si>
    <t>17</t>
  </si>
  <si>
    <t>Установка подоконника на лоджии + демонтаж металлических перилл</t>
  </si>
  <si>
    <t>18</t>
  </si>
  <si>
    <t>Мотаж и покраска потолочного короба из гипсокартона на лоджии</t>
  </si>
  <si>
    <t>-</t>
  </si>
  <si>
    <t>19</t>
  </si>
  <si>
    <t>Штукатурка стен декоративной заколерованной штукатуркой</t>
  </si>
  <si>
    <t>20</t>
  </si>
  <si>
    <t>Монтаж ламината</t>
  </si>
  <si>
    <t>21</t>
  </si>
  <si>
    <t>Монтаж плинтуса полового ПВХ</t>
  </si>
  <si>
    <t>м.п</t>
  </si>
  <si>
    <t>22</t>
  </si>
  <si>
    <t>Монтаж тёплого пола в коридоре, на лоджии</t>
  </si>
  <si>
    <t>Сметная стоимость:</t>
  </si>
  <si>
    <t>Цена за 1 кв. 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</si>
</sst>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;[Red]\-#,##0.00"/>
    <numFmt numFmtId="165" formatCode="#,##0.00_ ;[Red]\-#,##0.00\ "/>
  </numFmts>
  <fonts count="4">
    <font>
      <sz val="11.0"/>
      <color theme="1"/>
      <name val="Arial"/>
    </font>
    <font>
      <b/>
      <sz val="12.0"/>
      <color theme="1"/>
      <name val="Times New Roman"/>
    </font>
    <font>
      <sz val="12.0"/>
      <color theme="1"/>
      <name val="Times New Roman"/>
    </font>
    <font>
      <i/>
      <sz val="12.0"/>
      <color theme="1"/>
      <name val="Times New Roman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1" numFmtId="0" xfId="0" applyAlignment="1" applyFont="1">
      <alignment horizontal="center" shrinkToFit="0" vertical="top" wrapText="1"/>
    </xf>
    <xf borderId="1" fillId="0" fontId="1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vertical="center"/>
    </xf>
    <xf borderId="1" fillId="0" fontId="2" numFmtId="49" xfId="0" applyAlignment="1" applyBorder="1" applyFont="1" applyNumberFormat="1">
      <alignment horizontal="left" vertical="top"/>
    </xf>
    <xf borderId="1" fillId="0" fontId="2" numFmtId="0" xfId="0" applyAlignment="1" applyBorder="1" applyFont="1">
      <alignment horizontal="left" shrinkToFit="0" vertical="top" wrapText="1"/>
    </xf>
    <xf borderId="1" fillId="0" fontId="2" numFmtId="0" xfId="0" applyAlignment="1" applyBorder="1" applyFont="1">
      <alignment horizontal="center"/>
    </xf>
    <xf borderId="1" fillId="0" fontId="2" numFmtId="164" xfId="0" applyAlignment="1" applyBorder="1" applyFont="1" applyNumberFormat="1">
      <alignment horizontal="right"/>
    </xf>
    <xf borderId="1" fillId="0" fontId="2" numFmtId="3" xfId="0" applyAlignment="1" applyBorder="1" applyFont="1" applyNumberFormat="1">
      <alignment horizontal="right"/>
    </xf>
    <xf borderId="0" fillId="0" fontId="2" numFmtId="0" xfId="0" applyAlignment="1" applyFont="1">
      <alignment horizontal="left"/>
    </xf>
    <xf borderId="2" fillId="0" fontId="2" numFmtId="3" xfId="0" applyAlignment="1" applyBorder="1" applyFont="1" applyNumberFormat="1">
      <alignment horizontal="right"/>
    </xf>
    <xf borderId="1" fillId="0" fontId="2" numFmtId="0" xfId="0" applyBorder="1" applyFont="1"/>
    <xf borderId="1" fillId="0" fontId="2" numFmtId="3" xfId="0" applyBorder="1" applyFont="1" applyNumberFormat="1"/>
    <xf borderId="1" fillId="0" fontId="2" numFmtId="0" xfId="0" applyAlignment="1" applyBorder="1" applyFont="1">
      <alignment shrinkToFit="0" wrapText="1"/>
    </xf>
    <xf borderId="3" fillId="0" fontId="2" numFmtId="3" xfId="0" applyBorder="1" applyFont="1" applyNumberFormat="1"/>
    <xf borderId="0" fillId="0" fontId="3" numFmtId="165" xfId="0" applyFont="1" applyNumberFormat="1"/>
    <xf borderId="3" fillId="0" fontId="2" numFmtId="3" xfId="0" applyAlignment="1" applyBorder="1" applyFont="1" applyNumberFormat="1">
      <alignment horizontal="right"/>
    </xf>
    <xf borderId="4" fillId="0" fontId="2" numFmtId="3" xfId="0" applyAlignment="1" applyBorder="1" applyFont="1" applyNumberFormat="1">
      <alignment horizontal="right"/>
    </xf>
    <xf borderId="4" fillId="0" fontId="1" numFmtId="0" xfId="0" applyAlignment="1" applyBorder="1" applyFont="1">
      <alignment horizontal="left" vertical="center"/>
    </xf>
    <xf borderId="4" fillId="0" fontId="1" numFmtId="0" xfId="0" applyAlignment="1" applyBorder="1" applyFont="1">
      <alignment vertical="center"/>
    </xf>
    <xf borderId="4" fillId="0" fontId="1" numFmtId="0" xfId="0" applyAlignment="1" applyBorder="1" applyFont="1">
      <alignment horizontal="center" vertical="center"/>
    </xf>
    <xf borderId="5" fillId="0" fontId="1" numFmtId="164" xfId="0" applyAlignment="1" applyBorder="1" applyFont="1" applyNumberFormat="1">
      <alignment horizontal="right" vertical="center"/>
    </xf>
    <xf borderId="0" fillId="0" fontId="2" numFmtId="49" xfId="0" applyAlignment="1" applyFont="1" applyNumberFormat="1">
      <alignment horizontal="left" vertical="top"/>
    </xf>
    <xf borderId="0" fillId="0" fontId="2" numFmtId="0" xfId="0" applyAlignment="1" applyFont="1">
      <alignment horizontal="left" shrinkToFit="0" vertical="top" wrapText="1"/>
    </xf>
    <xf borderId="0" fillId="0" fontId="2" numFmtId="0" xfId="0" applyAlignment="1" applyFont="1">
      <alignment horizontal="center"/>
    </xf>
    <xf borderId="0" fillId="0" fontId="2" numFmtId="164" xfId="0" applyAlignment="1" applyFont="1" applyNumberFormat="1">
      <alignment horizontal="right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0" fillId="0" fontId="1" numFmtId="164" xfId="0" applyAlignment="1" applyFont="1" applyNumberFormat="1">
      <alignment horizontal="right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63"/>
    <col customWidth="1" min="2" max="2" width="54.63"/>
    <col customWidth="1" min="3" max="3" width="7.88"/>
    <col customWidth="1" min="4" max="4" width="9.38"/>
    <col customWidth="1" min="5" max="5" width="9.63"/>
    <col customWidth="1" min="6" max="6" width="10.63"/>
    <col customWidth="1" min="7" max="7" width="11.75"/>
    <col customWidth="1" min="8" max="26" width="7.63"/>
  </cols>
  <sheetData>
    <row r="1" ht="23.25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8.0" customHeight="1">
      <c r="A2" s="3" t="s">
        <v>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33.7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4.25" customHeight="1">
      <c r="A6" s="5">
        <v>1.0</v>
      </c>
      <c r="B6" s="5">
        <v>2.0</v>
      </c>
      <c r="C6" s="5">
        <v>3.0</v>
      </c>
      <c r="D6" s="5">
        <v>4.0</v>
      </c>
      <c r="E6" s="5">
        <v>5.0</v>
      </c>
      <c r="F6" s="5">
        <v>6.0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6" t="s">
        <v>8</v>
      </c>
      <c r="B7" s="7" t="s">
        <v>9</v>
      </c>
      <c r="C7" s="8" t="s">
        <v>10</v>
      </c>
      <c r="D7" s="9">
        <v>45.0</v>
      </c>
      <c r="E7" s="10">
        <v>300.0</v>
      </c>
      <c r="F7" s="10">
        <f t="shared" ref="F7:F19" si="1">D7*E7</f>
        <v>13500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6" t="s">
        <v>11</v>
      </c>
      <c r="B8" s="7" t="s">
        <v>12</v>
      </c>
      <c r="C8" s="8" t="s">
        <v>10</v>
      </c>
      <c r="D8" s="9">
        <v>21.0</v>
      </c>
      <c r="E8" s="10">
        <v>110.0</v>
      </c>
      <c r="F8" s="10">
        <f t="shared" si="1"/>
        <v>2310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6" t="s">
        <v>13</v>
      </c>
      <c r="B9" s="7" t="s">
        <v>14</v>
      </c>
      <c r="C9" s="8" t="s">
        <v>10</v>
      </c>
      <c r="D9" s="9">
        <v>24.0</v>
      </c>
      <c r="E9" s="10">
        <v>600.0</v>
      </c>
      <c r="F9" s="10">
        <f t="shared" si="1"/>
        <v>14400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6" t="s">
        <v>15</v>
      </c>
      <c r="B10" s="7" t="s">
        <v>16</v>
      </c>
      <c r="C10" s="8" t="s">
        <v>10</v>
      </c>
      <c r="D10" s="9">
        <v>5.0</v>
      </c>
      <c r="E10" s="10">
        <v>500.0</v>
      </c>
      <c r="F10" s="10">
        <f t="shared" si="1"/>
        <v>2500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6" t="s">
        <v>17</v>
      </c>
      <c r="B11" s="7" t="s">
        <v>18</v>
      </c>
      <c r="C11" s="8" t="s">
        <v>10</v>
      </c>
      <c r="D11" s="9">
        <v>154.0</v>
      </c>
      <c r="E11" s="10">
        <v>400.0</v>
      </c>
      <c r="F11" s="10">
        <f t="shared" si="1"/>
        <v>61600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6" t="s">
        <v>19</v>
      </c>
      <c r="B12" s="7" t="s">
        <v>20</v>
      </c>
      <c r="C12" s="8" t="s">
        <v>10</v>
      </c>
      <c r="D12" s="9">
        <v>154.0</v>
      </c>
      <c r="E12" s="10">
        <v>150.0</v>
      </c>
      <c r="F12" s="10">
        <f t="shared" si="1"/>
        <v>23100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6" t="s">
        <v>21</v>
      </c>
      <c r="B13" s="7" t="s">
        <v>22</v>
      </c>
      <c r="C13" s="8" t="s">
        <v>10</v>
      </c>
      <c r="D13" s="9">
        <v>154.0</v>
      </c>
      <c r="E13" s="10">
        <v>30.0</v>
      </c>
      <c r="F13" s="10">
        <f t="shared" si="1"/>
        <v>4620</v>
      </c>
      <c r="G13" s="1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6" t="s">
        <v>23</v>
      </c>
      <c r="B14" s="7" t="s">
        <v>24</v>
      </c>
      <c r="C14" s="8" t="s">
        <v>10</v>
      </c>
      <c r="D14" s="9">
        <v>154.0</v>
      </c>
      <c r="E14" s="10">
        <v>50.0</v>
      </c>
      <c r="F14" s="10">
        <f t="shared" si="1"/>
        <v>7700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6" t="s">
        <v>25</v>
      </c>
      <c r="B15" s="7" t="s">
        <v>26</v>
      </c>
      <c r="C15" s="8" t="s">
        <v>10</v>
      </c>
      <c r="D15" s="9">
        <v>71.0</v>
      </c>
      <c r="E15" s="12">
        <v>150.0</v>
      </c>
      <c r="F15" s="10">
        <f t="shared" si="1"/>
        <v>10650</v>
      </c>
      <c r="G15" s="1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75" customHeight="1">
      <c r="A16" s="6" t="s">
        <v>27</v>
      </c>
      <c r="B16" s="7" t="s">
        <v>28</v>
      </c>
      <c r="C16" s="8" t="s">
        <v>29</v>
      </c>
      <c r="D16" s="9">
        <v>2.0</v>
      </c>
      <c r="E16" s="10">
        <v>2500.0</v>
      </c>
      <c r="F16" s="10">
        <f t="shared" si="1"/>
        <v>5000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6" t="s">
        <v>30</v>
      </c>
      <c r="B17" s="7" t="s">
        <v>31</v>
      </c>
      <c r="C17" s="8" t="s">
        <v>29</v>
      </c>
      <c r="D17" s="9">
        <v>2.0</v>
      </c>
      <c r="E17" s="10">
        <v>2000.0</v>
      </c>
      <c r="F17" s="10">
        <f t="shared" si="1"/>
        <v>4000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75" customHeight="1">
      <c r="A18" s="6" t="s">
        <v>32</v>
      </c>
      <c r="B18" s="7" t="s">
        <v>33</v>
      </c>
      <c r="C18" s="8" t="s">
        <v>29</v>
      </c>
      <c r="D18" s="9">
        <v>1.0</v>
      </c>
      <c r="E18" s="10">
        <v>1000.0</v>
      </c>
      <c r="F18" s="10">
        <f t="shared" si="1"/>
        <v>1000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6" t="s">
        <v>34</v>
      </c>
      <c r="B19" s="7" t="s">
        <v>35</v>
      </c>
      <c r="C19" s="8" t="s">
        <v>10</v>
      </c>
      <c r="D19" s="9">
        <v>30.0</v>
      </c>
      <c r="E19" s="10">
        <v>600.0</v>
      </c>
      <c r="F19" s="10">
        <f t="shared" si="1"/>
        <v>18000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6" t="s">
        <v>36</v>
      </c>
      <c r="B20" s="7" t="s">
        <v>37</v>
      </c>
      <c r="C20" s="8" t="s">
        <v>29</v>
      </c>
      <c r="D20" s="9"/>
      <c r="E20" s="10"/>
      <c r="F20" s="10">
        <v>30000.0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6" t="s">
        <v>38</v>
      </c>
      <c r="B21" s="7" t="s">
        <v>39</v>
      </c>
      <c r="C21" s="8" t="s">
        <v>29</v>
      </c>
      <c r="D21" s="9">
        <v>1.0</v>
      </c>
      <c r="E21" s="10">
        <v>20000.0</v>
      </c>
      <c r="F21" s="10">
        <f t="shared" ref="F21:F23" si="2">D21*E21</f>
        <v>20000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6" t="s">
        <v>40</v>
      </c>
      <c r="B22" s="7" t="s">
        <v>41</v>
      </c>
      <c r="C22" s="8" t="s">
        <v>29</v>
      </c>
      <c r="D22" s="9">
        <v>2.0</v>
      </c>
      <c r="E22" s="10">
        <v>2500.0</v>
      </c>
      <c r="F22" s="10">
        <f t="shared" si="2"/>
        <v>5000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6" t="s">
        <v>42</v>
      </c>
      <c r="B23" s="13" t="s">
        <v>43</v>
      </c>
      <c r="C23" s="8" t="s">
        <v>29</v>
      </c>
      <c r="D23" s="13">
        <v>2.0</v>
      </c>
      <c r="E23" s="14">
        <v>750.0</v>
      </c>
      <c r="F23" s="10">
        <f t="shared" si="2"/>
        <v>1500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6" t="s">
        <v>44</v>
      </c>
      <c r="B24" s="15" t="s">
        <v>45</v>
      </c>
      <c r="C24" s="8" t="s">
        <v>46</v>
      </c>
      <c r="D24" s="13"/>
      <c r="E24" s="16" t="s">
        <v>46</v>
      </c>
      <c r="F24" s="10">
        <v>10000.0</v>
      </c>
      <c r="G24" s="1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6" t="s">
        <v>47</v>
      </c>
      <c r="B25" s="13" t="s">
        <v>48</v>
      </c>
      <c r="C25" s="8" t="s">
        <v>10</v>
      </c>
      <c r="D25" s="9">
        <v>53.0</v>
      </c>
      <c r="E25" s="16">
        <v>200.0</v>
      </c>
      <c r="F25" s="10">
        <f t="shared" ref="F25:F28" si="3">D25*E25</f>
        <v>10600</v>
      </c>
      <c r="G25" s="1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6" t="s">
        <v>49</v>
      </c>
      <c r="B26" s="7" t="s">
        <v>50</v>
      </c>
      <c r="C26" s="8" t="s">
        <v>10</v>
      </c>
      <c r="D26" s="9">
        <v>21.0</v>
      </c>
      <c r="E26" s="18">
        <v>300.0</v>
      </c>
      <c r="F26" s="10">
        <f t="shared" si="3"/>
        <v>6300</v>
      </c>
      <c r="G26" s="1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6" t="s">
        <v>51</v>
      </c>
      <c r="B27" s="7" t="s">
        <v>52</v>
      </c>
      <c r="C27" s="8" t="s">
        <v>53</v>
      </c>
      <c r="D27" s="9">
        <v>55.0</v>
      </c>
      <c r="E27" s="18">
        <v>60.0</v>
      </c>
      <c r="F27" s="10">
        <f t="shared" si="3"/>
        <v>3300</v>
      </c>
      <c r="G27" s="1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6" t="s">
        <v>54</v>
      </c>
      <c r="B28" s="7" t="s">
        <v>55</v>
      </c>
      <c r="C28" s="8" t="s">
        <v>10</v>
      </c>
      <c r="D28" s="9">
        <f>3+2</f>
        <v>5</v>
      </c>
      <c r="E28" s="19">
        <v>600.0</v>
      </c>
      <c r="F28" s="10">
        <f t="shared" si="3"/>
        <v>3000</v>
      </c>
      <c r="G28" s="1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0" t="s">
        <v>56</v>
      </c>
      <c r="B29" s="21"/>
      <c r="C29" s="22"/>
      <c r="D29" s="22"/>
      <c r="E29" s="21"/>
      <c r="F29" s="23">
        <f>SUM(F7:F28)</f>
        <v>258080</v>
      </c>
      <c r="G29" s="1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4"/>
      <c r="B30" s="25" t="s">
        <v>57</v>
      </c>
      <c r="C30" s="26"/>
      <c r="D30" s="27"/>
      <c r="E30" s="27"/>
      <c r="F30" s="27">
        <f>F29/D7</f>
        <v>5735.111111</v>
      </c>
      <c r="G30" s="1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8"/>
      <c r="B31" s="29"/>
      <c r="C31" s="30"/>
      <c r="D31" s="30"/>
      <c r="E31" s="29"/>
      <c r="F31" s="3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8"/>
      <c r="B32" s="29"/>
      <c r="C32" s="30"/>
      <c r="D32" s="30"/>
      <c r="E32" s="29"/>
      <c r="F32" s="3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32"/>
      <c r="B33" s="32"/>
      <c r="C33" s="3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A1:F1"/>
    <mergeCell ref="A2:F2"/>
  </mergeCells>
  <printOptions/>
  <pageMargins bottom="0.3937007874015748" footer="0.0" header="0.0" left="0.7086614173228347" right="0.3937007874015748" top="0.3937007874015748"/>
  <pageSetup paperSize="9" scale="80" orientation="portrait"/>
  <drawing r:id="rId1"/>
</worksheet>
</file>